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13395" windowHeight="8475" activeTab="2"/>
  </bookViews>
  <sheets>
    <sheet name="Sheet1" sheetId="1" r:id="rId1"/>
    <sheet name="Sheet2" sheetId="2" r:id="rId2"/>
    <sheet name="Rating_Outcome" sheetId="3" r:id="rId3"/>
  </sheets>
  <calcPr calcId="145621"/>
</workbook>
</file>

<file path=xl/calcChain.xml><?xml version="1.0" encoding="utf-8"?>
<calcChain xmlns="http://schemas.openxmlformats.org/spreadsheetml/2006/main">
  <c r="H24" i="3" l="1"/>
  <c r="H23" i="3"/>
  <c r="J12" i="3" l="1"/>
  <c r="H12" i="3"/>
  <c r="J14" i="3"/>
  <c r="J13" i="3"/>
  <c r="J11" i="3"/>
  <c r="J9" i="3"/>
  <c r="J8" i="3"/>
  <c r="J7" i="3"/>
  <c r="J6" i="3"/>
  <c r="J5" i="3"/>
  <c r="H20" i="3"/>
  <c r="J20" i="3"/>
  <c r="J19" i="3"/>
  <c r="J17" i="3"/>
  <c r="H19" i="3" l="1"/>
  <c r="H18" i="3"/>
  <c r="J18" i="3" s="1"/>
  <c r="H17" i="3"/>
  <c r="H25" i="3" l="1"/>
  <c r="H22" i="3"/>
  <c r="H14" i="3"/>
  <c r="H13" i="3"/>
  <c r="H11" i="3"/>
  <c r="H31" i="3" s="1"/>
  <c r="H9" i="3"/>
  <c r="H8" i="3"/>
  <c r="H7" i="3"/>
  <c r="H6" i="3"/>
  <c r="H5" i="3"/>
  <c r="H34" i="3" s="1"/>
  <c r="H28" i="3" l="1"/>
  <c r="L11" i="1"/>
  <c r="L10" i="1"/>
  <c r="L8" i="1"/>
  <c r="L20" i="1"/>
  <c r="L7" i="1"/>
  <c r="L6" i="1"/>
  <c r="L5" i="1"/>
  <c r="L15" i="1"/>
  <c r="L4" i="1"/>
  <c r="G4" i="1"/>
  <c r="G18" i="1"/>
  <c r="G15" i="1"/>
  <c r="G20" i="1"/>
  <c r="G5" i="1" l="1"/>
  <c r="G7" i="1"/>
  <c r="G10" i="1"/>
  <c r="G6" i="1"/>
  <c r="G8" i="1"/>
  <c r="G11" i="1"/>
  <c r="G28" i="1" s="1"/>
  <c r="G22" i="1" l="1"/>
  <c r="G25" i="1"/>
</calcChain>
</file>

<file path=xl/sharedStrings.xml><?xml version="1.0" encoding="utf-8"?>
<sst xmlns="http://schemas.openxmlformats.org/spreadsheetml/2006/main" count="131" uniqueCount="71">
  <si>
    <t>OTHER_SOUR</t>
  </si>
  <si>
    <t>EDIT_DATE</t>
  </si>
  <si>
    <t>square_mil</t>
  </si>
  <si>
    <t>ELGIN RFPD</t>
  </si>
  <si>
    <t>Union Co</t>
  </si>
  <si>
    <t>Union County</t>
  </si>
  <si>
    <t>UNION RFPD</t>
  </si>
  <si>
    <t>MEDICAL SPRINGS RFPD</t>
  </si>
  <si>
    <t>Baker County</t>
  </si>
  <si>
    <t>04 12 2010</t>
  </si>
  <si>
    <t>COVE RFPD</t>
  </si>
  <si>
    <t>IMBLER RFPD</t>
  </si>
  <si>
    <t>NORTH  POWDER RURAL FIRE DISTRICT</t>
  </si>
  <si>
    <t>Structure Count</t>
  </si>
  <si>
    <t>LaGrande</t>
  </si>
  <si>
    <t>ISLAND CITY RFPD/La Grande?</t>
  </si>
  <si>
    <t>Union</t>
  </si>
  <si>
    <t>Communities at risk within Jurisdiction</t>
  </si>
  <si>
    <t>Elgin</t>
  </si>
  <si>
    <t>Island City, La Grande</t>
  </si>
  <si>
    <t>Protection Agency</t>
  </si>
  <si>
    <t>ODF</t>
  </si>
  <si>
    <t xml:space="preserve">Forest Service </t>
  </si>
  <si>
    <t>Palmer Junction</t>
  </si>
  <si>
    <t>Median</t>
  </si>
  <si>
    <t>Mean</t>
  </si>
  <si>
    <t>Average</t>
  </si>
  <si>
    <t>Middle range of all numbers except FS (outlier)</t>
  </si>
  <si>
    <t>The Lower the number the higher the ratio of structures:Sq miles</t>
  </si>
  <si>
    <t>difference from low to high</t>
  </si>
  <si>
    <t>G4 - G14</t>
  </si>
  <si>
    <t>MODERATE</t>
  </si>
  <si>
    <t>HIGH</t>
  </si>
  <si>
    <t>VERY HIGH</t>
  </si>
  <si>
    <t>RATING</t>
  </si>
  <si>
    <t>82 : 117</t>
  </si>
  <si>
    <t>440 : 173</t>
  </si>
  <si>
    <t>698 :69</t>
  </si>
  <si>
    <t>171 : 52</t>
  </si>
  <si>
    <t>1013 : 77</t>
  </si>
  <si>
    <t>1354 : 84</t>
  </si>
  <si>
    <t>1159 : 71</t>
  </si>
  <si>
    <t>1648 : 683</t>
  </si>
  <si>
    <t xml:space="preserve">number of strucures per square mile </t>
  </si>
  <si>
    <t>Communities w/o protection</t>
  </si>
  <si>
    <t>Based on 1.5 mile buff</t>
  </si>
  <si>
    <t>Kamela (5399 Acres)</t>
  </si>
  <si>
    <t xml:space="preserve">Hilgard/Perry (13135 ac) </t>
  </si>
  <si>
    <t>Camp Elkanah (7116)</t>
  </si>
  <si>
    <t xml:space="preserve">Blue Springs(5191) </t>
  </si>
  <si>
    <t>Moderate</t>
  </si>
  <si>
    <t>Final Score</t>
  </si>
  <si>
    <t xml:space="preserve">Extreme </t>
  </si>
  <si>
    <t xml:space="preserve"> response time multiplier</t>
  </si>
  <si>
    <t>28:11</t>
  </si>
  <si>
    <t>13:20</t>
  </si>
  <si>
    <t>12:8</t>
  </si>
  <si>
    <t>High</t>
  </si>
  <si>
    <t>Extreme</t>
  </si>
  <si>
    <t xml:space="preserve">Start with 1 as a multiplier and with every 15 minutes of response subtract .15 from 1 and get multiplier.  </t>
  </si>
  <si>
    <t>Numerical RATING</t>
  </si>
  <si>
    <t>Nomenclature Rating</t>
  </si>
  <si>
    <t xml:space="preserve"> </t>
  </si>
  <si>
    <t xml:space="preserve">Mount Emily </t>
  </si>
  <si>
    <t xml:space="preserve">High </t>
  </si>
  <si>
    <t>192:23</t>
  </si>
  <si>
    <t>Multiplier</t>
  </si>
  <si>
    <t xml:space="preserve">all areas started with a multiplier of 1.   1 was divided by 6 to get .15. For every 15 minute delay of  Protection Response approx.  .15 was taken from 1 to get the multiplier. </t>
  </si>
  <si>
    <t>Response Delay in minutes</t>
  </si>
  <si>
    <t>Anthony Lakes</t>
  </si>
  <si>
    <t>Spout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</si>
</sst>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0" fontId="2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zoomScale="110" zoomScaleNormal="110" workbookViewId="0">
      <selection activeCell="I13" sqref="I13"/>
    </sheetView>
  </sheetViews>
  <sheetFormatPr defaultRowHeight="15" x14ac:dyDescent="0.25"/>
  <cols>
    <col min="2" max="2" width="23.85546875" style="1" customWidth="1"/>
    <col min="3" max="3" width="18.140625" style="1" customWidth="1"/>
    <col min="4" max="4" width="18.7109375" customWidth="1"/>
    <col min="6" max="6" width="17.28515625" style="1" customWidth="1"/>
    <col min="7" max="7" width="15.5703125" style="1" customWidth="1"/>
    <col min="8" max="9" width="16.42578125" style="1" customWidth="1"/>
    <col min="10" max="10" width="21" style="1" customWidth="1"/>
    <col min="11" max="11" width="11.7109375" style="1" customWidth="1"/>
    <col min="12" max="12" width="12.7109375" customWidth="1"/>
  </cols>
  <sheetData>
    <row r="3" spans="2:12" ht="67.5" customHeight="1" x14ac:dyDescent="0.25">
      <c r="B3" s="1" t="s">
        <v>20</v>
      </c>
      <c r="C3" s="1" t="s">
        <v>2</v>
      </c>
      <c r="D3" s="5" t="s">
        <v>17</v>
      </c>
      <c r="F3" s="1" t="s">
        <v>13</v>
      </c>
      <c r="G3" s="4" t="s">
        <v>28</v>
      </c>
      <c r="I3" s="1" t="s">
        <v>34</v>
      </c>
      <c r="J3" s="1" t="s">
        <v>0</v>
      </c>
      <c r="K3" s="1" t="s">
        <v>1</v>
      </c>
    </row>
    <row r="4" spans="2:12" ht="33.75" customHeight="1" x14ac:dyDescent="0.25">
      <c r="B4" s="1" t="s">
        <v>7</v>
      </c>
      <c r="C4" s="1">
        <v>117</v>
      </c>
      <c r="F4" s="1">
        <v>82</v>
      </c>
      <c r="G4" s="1">
        <f t="shared" ref="G4" si="0">SUM(C4/F4)</f>
        <v>1.4268292682926829</v>
      </c>
      <c r="H4" s="1" t="s">
        <v>31</v>
      </c>
      <c r="I4" s="1">
        <v>2</v>
      </c>
      <c r="J4" s="1" t="s">
        <v>8</v>
      </c>
      <c r="K4" s="3" t="s">
        <v>9</v>
      </c>
      <c r="L4">
        <f>SUM(F4/C4)</f>
        <v>0.70085470085470081</v>
      </c>
    </row>
    <row r="5" spans="2:12" ht="33.75" customHeight="1" x14ac:dyDescent="0.25">
      <c r="B5" s="2" t="s">
        <v>12</v>
      </c>
      <c r="C5" s="1">
        <v>173</v>
      </c>
      <c r="F5" s="1">
        <v>440</v>
      </c>
      <c r="G5" s="1">
        <f>SUM(C5/F5)</f>
        <v>0.39318181818181819</v>
      </c>
      <c r="H5" s="1" t="s">
        <v>31</v>
      </c>
      <c r="I5" s="1">
        <v>3</v>
      </c>
      <c r="J5" s="1" t="s">
        <v>8</v>
      </c>
      <c r="K5" s="3">
        <v>39567</v>
      </c>
      <c r="L5">
        <f t="shared" ref="L5:L11" si="1">SUM(F5/C5)</f>
        <v>2.5433526011560694</v>
      </c>
    </row>
    <row r="6" spans="2:12" ht="33.75" customHeight="1" x14ac:dyDescent="0.25">
      <c r="B6" s="1" t="s">
        <v>6</v>
      </c>
      <c r="C6" s="1">
        <v>52</v>
      </c>
      <c r="F6" s="1">
        <v>171</v>
      </c>
      <c r="G6" s="1">
        <f>SUM(C6/F6)</f>
        <v>0.30409356725146197</v>
      </c>
      <c r="H6" s="1" t="s">
        <v>31</v>
      </c>
      <c r="I6" s="1">
        <v>3</v>
      </c>
      <c r="J6" s="1" t="s">
        <v>4</v>
      </c>
      <c r="K6" s="3">
        <v>1182008</v>
      </c>
      <c r="L6">
        <f t="shared" si="1"/>
        <v>3.2884615384615383</v>
      </c>
    </row>
    <row r="7" spans="2:12" ht="33.75" customHeight="1" x14ac:dyDescent="0.25">
      <c r="B7" s="1" t="s">
        <v>11</v>
      </c>
      <c r="C7" s="1">
        <v>69</v>
      </c>
      <c r="F7" s="1">
        <v>698</v>
      </c>
      <c r="G7" s="1">
        <f>SUM(C7/F7)</f>
        <v>9.8853868194842404E-2</v>
      </c>
      <c r="H7" s="1" t="s">
        <v>32</v>
      </c>
      <c r="I7" s="1">
        <v>3</v>
      </c>
      <c r="J7" s="1" t="s">
        <v>4</v>
      </c>
      <c r="K7" s="3">
        <v>1182008</v>
      </c>
      <c r="L7">
        <f t="shared" si="1"/>
        <v>10.115942028985508</v>
      </c>
    </row>
    <row r="8" spans="2:12" ht="33.75" customHeight="1" x14ac:dyDescent="0.25">
      <c r="B8" s="1" t="s">
        <v>15</v>
      </c>
      <c r="C8" s="1">
        <v>84</v>
      </c>
      <c r="D8" t="s">
        <v>19</v>
      </c>
      <c r="F8" s="1">
        <v>1354</v>
      </c>
      <c r="G8" s="1">
        <f t="shared" ref="G8:G18" si="2">SUM(C8/F8)</f>
        <v>6.2038404726735601E-2</v>
      </c>
      <c r="H8" s="1" t="s">
        <v>33</v>
      </c>
      <c r="I8" s="1">
        <v>4</v>
      </c>
      <c r="J8" s="1" t="s">
        <v>5</v>
      </c>
      <c r="K8" s="3">
        <v>1182008</v>
      </c>
      <c r="L8">
        <f t="shared" si="1"/>
        <v>16.11904761904762</v>
      </c>
    </row>
    <row r="9" spans="2:12" x14ac:dyDescent="0.25">
      <c r="H9" s="1" t="s">
        <v>33</v>
      </c>
      <c r="I9" s="1">
        <v>4</v>
      </c>
    </row>
    <row r="10" spans="2:12" ht="33.75" customHeight="1" x14ac:dyDescent="0.25">
      <c r="B10" s="1" t="s">
        <v>10</v>
      </c>
      <c r="C10" s="1">
        <v>36</v>
      </c>
      <c r="F10" s="1">
        <v>583</v>
      </c>
      <c r="G10" s="1">
        <f t="shared" si="2"/>
        <v>6.1749571183533448E-2</v>
      </c>
      <c r="H10" s="1" t="s">
        <v>33</v>
      </c>
      <c r="I10" s="1">
        <v>4</v>
      </c>
      <c r="J10" s="1" t="s">
        <v>4</v>
      </c>
      <c r="K10" s="3">
        <v>1182008</v>
      </c>
      <c r="L10">
        <f t="shared" si="1"/>
        <v>16.194444444444443</v>
      </c>
    </row>
    <row r="11" spans="2:12" ht="33.75" customHeight="1" x14ac:dyDescent="0.25">
      <c r="B11" s="1" t="s">
        <v>3</v>
      </c>
      <c r="C11" s="1">
        <v>71</v>
      </c>
      <c r="D11" t="s">
        <v>18</v>
      </c>
      <c r="F11" s="1">
        <v>1159</v>
      </c>
      <c r="G11" s="1">
        <f>SUM(C11/F11)</f>
        <v>6.1259706643658325E-2</v>
      </c>
      <c r="H11" s="1" t="s">
        <v>33</v>
      </c>
      <c r="I11" s="1">
        <v>4</v>
      </c>
      <c r="J11" s="1" t="s">
        <v>4</v>
      </c>
      <c r="K11" s="3">
        <v>1182008</v>
      </c>
      <c r="L11">
        <f t="shared" si="1"/>
        <v>16.323943661971832</v>
      </c>
    </row>
    <row r="15" spans="2:12" ht="30" customHeight="1" x14ac:dyDescent="0.25">
      <c r="B15" s="1" t="s">
        <v>21</v>
      </c>
      <c r="C15" s="1">
        <v>683</v>
      </c>
      <c r="D15" t="s">
        <v>23</v>
      </c>
      <c r="F15" s="1">
        <v>1648</v>
      </c>
      <c r="G15" s="1">
        <f>SUM(C15/F15)</f>
        <v>0.41444174757281554</v>
      </c>
      <c r="L15">
        <f>SUM(F15/C15)</f>
        <v>2.4128843338213763</v>
      </c>
    </row>
    <row r="18" spans="2:12" x14ac:dyDescent="0.25">
      <c r="B18" s="1" t="s">
        <v>22</v>
      </c>
      <c r="C18" s="1">
        <v>963</v>
      </c>
      <c r="F18" s="1">
        <v>4</v>
      </c>
      <c r="G18" s="1">
        <f t="shared" si="2"/>
        <v>240.75</v>
      </c>
    </row>
    <row r="20" spans="2:12" ht="29.25" customHeight="1" x14ac:dyDescent="0.25">
      <c r="B20" s="1" t="s">
        <v>14</v>
      </c>
      <c r="C20" s="1">
        <v>77</v>
      </c>
      <c r="F20" s="1">
        <v>1013</v>
      </c>
      <c r="G20" s="1">
        <f>SUM(C20/F20)</f>
        <v>7.6011846001974331E-2</v>
      </c>
      <c r="H20" s="1" t="s">
        <v>32</v>
      </c>
      <c r="I20" s="1">
        <v>3</v>
      </c>
      <c r="J20" s="1" t="s">
        <v>16</v>
      </c>
      <c r="L20">
        <f>SUM(F20/C20)</f>
        <v>13.155844155844155</v>
      </c>
    </row>
    <row r="21" spans="2:12" ht="29.25" customHeight="1" x14ac:dyDescent="0.25"/>
    <row r="22" spans="2:12" ht="60" x14ac:dyDescent="0.25">
      <c r="F22" s="1" t="s">
        <v>24</v>
      </c>
      <c r="G22" s="1">
        <f>MEDIAN(G8:G11)</f>
        <v>6.1749571183533448E-2</v>
      </c>
      <c r="H22" s="2" t="s">
        <v>27</v>
      </c>
      <c r="I22" s="2"/>
    </row>
    <row r="25" spans="2:12" x14ac:dyDescent="0.25">
      <c r="E25" t="s">
        <v>26</v>
      </c>
      <c r="F25" s="1" t="s">
        <v>25</v>
      </c>
      <c r="G25" s="1">
        <f>GEOMEAN(G8:G11)</f>
        <v>6.1681722548243084E-2</v>
      </c>
    </row>
    <row r="28" spans="2:12" x14ac:dyDescent="0.25">
      <c r="C28" s="1" t="s">
        <v>29</v>
      </c>
      <c r="F28" s="1" t="s">
        <v>30</v>
      </c>
      <c r="G28" s="1">
        <f>SUM(G4-G11)</f>
        <v>1.3655695616490244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workbookViewId="0">
      <selection sqref="A1:A1048576"/>
    </sheetView>
  </sheetViews>
  <sheetFormatPr defaultRowHeight="15" x14ac:dyDescent="0.25"/>
  <cols>
    <col min="2" max="2" width="22.85546875" customWidth="1"/>
    <col min="3" max="3" width="14.85546875" customWidth="1"/>
    <col min="4" max="4" width="9.140625" customWidth="1"/>
  </cols>
  <sheetData>
    <row r="4" spans="2:3" x14ac:dyDescent="0.25">
      <c r="B4" s="1" t="s">
        <v>20</v>
      </c>
      <c r="C4" s="1" t="s">
        <v>2</v>
      </c>
    </row>
    <row r="5" spans="2:3" x14ac:dyDescent="0.25">
      <c r="B5" s="1" t="s">
        <v>7</v>
      </c>
      <c r="C5" s="1">
        <v>117</v>
      </c>
    </row>
    <row r="6" spans="2:3" x14ac:dyDescent="0.25">
      <c r="B6" s="1" t="s">
        <v>21</v>
      </c>
      <c r="C6" s="1">
        <v>683</v>
      </c>
    </row>
    <row r="7" spans="2:3" ht="75" x14ac:dyDescent="0.25">
      <c r="B7" s="2" t="s">
        <v>12</v>
      </c>
      <c r="C7" s="1">
        <v>173</v>
      </c>
    </row>
    <row r="8" spans="2:3" x14ac:dyDescent="0.25">
      <c r="B8" s="1" t="s">
        <v>6</v>
      </c>
      <c r="C8" s="1">
        <v>52</v>
      </c>
    </row>
    <row r="9" spans="2:3" x14ac:dyDescent="0.25">
      <c r="B9" s="1" t="s">
        <v>11</v>
      </c>
      <c r="C9" s="1">
        <v>69</v>
      </c>
    </row>
    <row r="10" spans="2:3" x14ac:dyDescent="0.25">
      <c r="B10" s="1" t="s">
        <v>14</v>
      </c>
      <c r="C10" s="1">
        <v>77</v>
      </c>
    </row>
    <row r="11" spans="2:3" x14ac:dyDescent="0.25">
      <c r="B11" s="1"/>
      <c r="C11" s="1"/>
    </row>
    <row r="12" spans="2:3" x14ac:dyDescent="0.25">
      <c r="B12" s="1" t="s">
        <v>15</v>
      </c>
      <c r="C12" s="1">
        <v>84</v>
      </c>
    </row>
    <row r="13" spans="2:3" x14ac:dyDescent="0.25">
      <c r="B13" s="1"/>
      <c r="C13" s="1"/>
    </row>
    <row r="14" spans="2:3" x14ac:dyDescent="0.25">
      <c r="B14" s="1" t="s">
        <v>10</v>
      </c>
      <c r="C14" s="1">
        <v>36</v>
      </c>
    </row>
    <row r="15" spans="2:3" x14ac:dyDescent="0.25">
      <c r="B15" s="1" t="s">
        <v>3</v>
      </c>
      <c r="C15" s="1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D20" zoomScale="85" zoomScaleNormal="85" workbookViewId="0">
      <selection activeCell="K26" sqref="K26"/>
    </sheetView>
  </sheetViews>
  <sheetFormatPr defaultRowHeight="15.75" x14ac:dyDescent="0.25"/>
  <cols>
    <col min="1" max="1" width="15" style="7" customWidth="1"/>
    <col min="2" max="2" width="9.140625" style="7"/>
    <col min="3" max="3" width="23.28515625" style="7" customWidth="1"/>
    <col min="4" max="12" width="16" style="7" customWidth="1"/>
    <col min="13" max="13" width="13.140625" style="7" customWidth="1"/>
    <col min="14" max="14" width="17.85546875" style="7" customWidth="1"/>
    <col min="15" max="16384" width="9.140625" style="7"/>
  </cols>
  <sheetData>
    <row r="1" spans="1:14" x14ac:dyDescent="0.25">
      <c r="A1" s="14" t="s">
        <v>67</v>
      </c>
      <c r="B1" s="15"/>
      <c r="C1" s="15"/>
      <c r="D1" s="15"/>
    </row>
    <row r="2" spans="1:14" ht="30.75" customHeight="1" x14ac:dyDescent="0.25">
      <c r="A2" s="15"/>
      <c r="B2" s="15"/>
      <c r="C2" s="15"/>
      <c r="D2" s="15"/>
      <c r="G2" s="6" t="s">
        <v>62</v>
      </c>
      <c r="H2" s="6"/>
      <c r="I2" s="6"/>
      <c r="J2" s="6"/>
      <c r="K2" s="6"/>
      <c r="L2" s="6"/>
    </row>
    <row r="3" spans="1:14" x14ac:dyDescent="0.25">
      <c r="C3" s="6"/>
      <c r="D3" s="6"/>
      <c r="G3" s="6"/>
      <c r="H3" s="6"/>
      <c r="I3" s="6"/>
      <c r="J3" s="6"/>
      <c r="K3" s="6"/>
      <c r="L3" s="6"/>
    </row>
    <row r="4" spans="1:14" ht="78.75" x14ac:dyDescent="0.25">
      <c r="C4" s="6" t="s">
        <v>20</v>
      </c>
      <c r="D4" s="6" t="s">
        <v>2</v>
      </c>
      <c r="E4" s="8" t="s">
        <v>68</v>
      </c>
      <c r="F4" s="7" t="s">
        <v>66</v>
      </c>
      <c r="G4" s="6" t="s">
        <v>13</v>
      </c>
      <c r="H4" s="9" t="s">
        <v>28</v>
      </c>
      <c r="I4" s="9"/>
      <c r="J4" s="6" t="s">
        <v>51</v>
      </c>
      <c r="K4" s="9" t="s">
        <v>61</v>
      </c>
      <c r="L4" s="6" t="s">
        <v>60</v>
      </c>
      <c r="N4" s="8" t="s">
        <v>43</v>
      </c>
    </row>
    <row r="5" spans="1:14" ht="47.25" customHeight="1" x14ac:dyDescent="0.25">
      <c r="C5" s="6" t="s">
        <v>7</v>
      </c>
      <c r="D5" s="6">
        <v>117</v>
      </c>
      <c r="E5" s="7">
        <v>30</v>
      </c>
      <c r="F5" s="7">
        <v>0.7</v>
      </c>
      <c r="G5" s="6">
        <v>82</v>
      </c>
      <c r="H5" s="6">
        <f t="shared" ref="H5" si="0">SUM(D5/G5)</f>
        <v>1.4268292682926829</v>
      </c>
      <c r="I5" s="6" t="s">
        <v>35</v>
      </c>
      <c r="J5" s="7">
        <f>SUM(F5*H5)</f>
        <v>0.99878048780487794</v>
      </c>
      <c r="K5" s="6" t="s">
        <v>31</v>
      </c>
      <c r="L5" s="6">
        <v>2</v>
      </c>
      <c r="N5" s="12">
        <v>0.3840277777777778</v>
      </c>
    </row>
    <row r="6" spans="1:14" ht="47.25" customHeight="1" x14ac:dyDescent="0.25">
      <c r="C6" s="9" t="s">
        <v>12</v>
      </c>
      <c r="D6" s="6">
        <v>173</v>
      </c>
      <c r="E6" s="7">
        <v>30</v>
      </c>
      <c r="F6" s="7">
        <v>0.7</v>
      </c>
      <c r="G6" s="6">
        <v>440</v>
      </c>
      <c r="H6" s="6">
        <f>SUM(D6/G6)</f>
        <v>0.39318181818181819</v>
      </c>
      <c r="I6" s="6" t="s">
        <v>36</v>
      </c>
      <c r="J6" s="7">
        <f t="shared" ref="J6:J9" si="1">SUM(F6*H6)</f>
        <v>0.27522727272727271</v>
      </c>
      <c r="K6" s="6" t="s">
        <v>31</v>
      </c>
      <c r="L6" s="6">
        <v>2</v>
      </c>
    </row>
    <row r="7" spans="1:14" ht="47.25" customHeight="1" x14ac:dyDescent="0.25">
      <c r="C7" s="6" t="s">
        <v>6</v>
      </c>
      <c r="D7" s="6">
        <v>52</v>
      </c>
      <c r="E7" s="7">
        <v>30</v>
      </c>
      <c r="F7" s="7">
        <v>0.7</v>
      </c>
      <c r="G7" s="6">
        <v>171</v>
      </c>
      <c r="H7" s="6">
        <f>SUM(D7/G7)</f>
        <v>0.30409356725146197</v>
      </c>
      <c r="I7" s="11" t="s">
        <v>38</v>
      </c>
      <c r="J7" s="7">
        <f t="shared" si="1"/>
        <v>0.21286549707602337</v>
      </c>
      <c r="K7" s="6" t="s">
        <v>31</v>
      </c>
      <c r="L7" s="6">
        <v>2</v>
      </c>
    </row>
    <row r="8" spans="1:14" ht="47.25" customHeight="1" x14ac:dyDescent="0.25">
      <c r="C8" s="6" t="s">
        <v>11</v>
      </c>
      <c r="D8" s="6">
        <v>69</v>
      </c>
      <c r="E8" s="7">
        <v>15</v>
      </c>
      <c r="F8" s="7">
        <v>0.85</v>
      </c>
      <c r="G8" s="6">
        <v>698</v>
      </c>
      <c r="H8" s="6">
        <f>SUM(D8/G8)</f>
        <v>9.8853868194842404E-2</v>
      </c>
      <c r="I8" s="6" t="s">
        <v>37</v>
      </c>
      <c r="J8" s="7">
        <f t="shared" si="1"/>
        <v>8.4025787965616036E-2</v>
      </c>
      <c r="K8" s="6" t="s">
        <v>32</v>
      </c>
      <c r="L8" s="6">
        <v>3</v>
      </c>
    </row>
    <row r="9" spans="1:14" ht="47.25" customHeight="1" x14ac:dyDescent="0.25">
      <c r="C9" s="6" t="s">
        <v>14</v>
      </c>
      <c r="D9" s="6">
        <v>77</v>
      </c>
      <c r="E9" s="7">
        <v>15</v>
      </c>
      <c r="F9" s="7">
        <v>0.85</v>
      </c>
      <c r="G9" s="6">
        <v>1013</v>
      </c>
      <c r="H9" s="6">
        <f>SUM(D9/G9)</f>
        <v>7.6011846001974331E-2</v>
      </c>
      <c r="I9" s="6" t="s">
        <v>39</v>
      </c>
      <c r="J9" s="7">
        <f t="shared" si="1"/>
        <v>6.4610069101678186E-2</v>
      </c>
      <c r="K9" s="6" t="s">
        <v>52</v>
      </c>
      <c r="L9" s="6">
        <v>4</v>
      </c>
    </row>
    <row r="10" spans="1:14" ht="47.25" customHeight="1" x14ac:dyDescent="0.25">
      <c r="C10" s="6"/>
      <c r="D10" s="6"/>
      <c r="G10" s="6"/>
      <c r="H10" s="6"/>
      <c r="I10" s="6"/>
      <c r="K10" s="6"/>
      <c r="L10" s="6"/>
    </row>
    <row r="11" spans="1:14" ht="47.25" customHeight="1" x14ac:dyDescent="0.25">
      <c r="C11" s="6" t="s">
        <v>15</v>
      </c>
      <c r="D11" s="6">
        <v>84</v>
      </c>
      <c r="E11" s="8">
        <v>15</v>
      </c>
      <c r="F11" s="7">
        <v>0.85</v>
      </c>
      <c r="G11" s="6">
        <v>1354</v>
      </c>
      <c r="H11" s="6">
        <f t="shared" ref="H11:H25" si="2">SUM(D11/G11)</f>
        <v>6.2038404726735601E-2</v>
      </c>
      <c r="I11" s="6" t="s">
        <v>40</v>
      </c>
      <c r="J11" s="7">
        <f>SUM(F11*H11)</f>
        <v>5.2732644017725261E-2</v>
      </c>
      <c r="K11" s="6" t="s">
        <v>58</v>
      </c>
      <c r="L11" s="6">
        <v>4</v>
      </c>
    </row>
    <row r="12" spans="1:14" ht="47.25" customHeight="1" x14ac:dyDescent="0.25">
      <c r="C12" s="6" t="s">
        <v>63</v>
      </c>
      <c r="D12" s="6">
        <v>23</v>
      </c>
      <c r="E12" s="7">
        <v>15</v>
      </c>
      <c r="F12" s="7">
        <v>0.85</v>
      </c>
      <c r="G12" s="6">
        <v>192</v>
      </c>
      <c r="H12" s="6">
        <f t="shared" si="2"/>
        <v>0.11979166666666667</v>
      </c>
      <c r="I12" s="11" t="s">
        <v>65</v>
      </c>
      <c r="J12" s="7">
        <f>SUM(F12*H12)</f>
        <v>0.10182291666666667</v>
      </c>
      <c r="K12" s="6" t="s">
        <v>64</v>
      </c>
      <c r="L12" s="6">
        <v>3</v>
      </c>
    </row>
    <row r="13" spans="1:14" ht="47.25" customHeight="1" x14ac:dyDescent="0.25">
      <c r="C13" s="6" t="s">
        <v>10</v>
      </c>
      <c r="D13" s="6">
        <v>36</v>
      </c>
      <c r="E13" s="7">
        <v>15</v>
      </c>
      <c r="F13" s="7">
        <v>0.85</v>
      </c>
      <c r="G13" s="6">
        <v>583</v>
      </c>
      <c r="H13" s="6">
        <f t="shared" si="2"/>
        <v>6.1749571183533448E-2</v>
      </c>
      <c r="I13" s="10">
        <v>24.316666666666666</v>
      </c>
      <c r="J13" s="7">
        <f t="shared" ref="J13:J14" si="3">SUM(F13*H13)</f>
        <v>5.2487135506003431E-2</v>
      </c>
      <c r="K13" s="6" t="s">
        <v>58</v>
      </c>
      <c r="L13" s="6">
        <v>4</v>
      </c>
    </row>
    <row r="14" spans="1:14" ht="47.25" customHeight="1" x14ac:dyDescent="0.25">
      <c r="C14" s="6" t="s">
        <v>3</v>
      </c>
      <c r="D14" s="6">
        <v>71</v>
      </c>
      <c r="E14" s="7">
        <v>15</v>
      </c>
      <c r="F14" s="7">
        <v>0.85</v>
      </c>
      <c r="G14" s="6">
        <v>1159</v>
      </c>
      <c r="H14" s="6">
        <f>SUM(D14/G14)</f>
        <v>6.1259706643658325E-2</v>
      </c>
      <c r="I14" s="6" t="s">
        <v>41</v>
      </c>
      <c r="J14" s="7">
        <f t="shared" si="3"/>
        <v>5.2070750647109573E-2</v>
      </c>
      <c r="K14" s="6" t="s">
        <v>58</v>
      </c>
      <c r="L14" s="6">
        <v>4</v>
      </c>
    </row>
    <row r="15" spans="1:14" ht="141.75" customHeight="1" x14ac:dyDescent="0.25">
      <c r="C15" s="6"/>
      <c r="D15" s="6"/>
      <c r="F15" s="13" t="s">
        <v>59</v>
      </c>
      <c r="G15" s="6"/>
      <c r="H15" s="6"/>
      <c r="I15" s="6"/>
      <c r="J15" s="6"/>
      <c r="K15" s="6"/>
      <c r="L15" s="6"/>
    </row>
    <row r="16" spans="1:14" ht="78.75" x14ac:dyDescent="0.25">
      <c r="C16" s="6" t="s">
        <v>20</v>
      </c>
      <c r="D16" s="6" t="s">
        <v>2</v>
      </c>
      <c r="E16" s="8" t="s">
        <v>17</v>
      </c>
      <c r="F16" s="8" t="s">
        <v>53</v>
      </c>
      <c r="G16" s="6" t="s">
        <v>13</v>
      </c>
      <c r="H16" s="9" t="s">
        <v>28</v>
      </c>
      <c r="I16" s="9"/>
      <c r="J16" s="6" t="s">
        <v>51</v>
      </c>
      <c r="K16" s="6"/>
      <c r="L16" s="6" t="s">
        <v>34</v>
      </c>
      <c r="N16" s="8" t="s">
        <v>43</v>
      </c>
    </row>
    <row r="17" spans="1:12" ht="47.25" customHeight="1" x14ac:dyDescent="0.25">
      <c r="A17" s="9" t="s">
        <v>44</v>
      </c>
      <c r="C17" s="6" t="s">
        <v>47</v>
      </c>
      <c r="D17" s="6">
        <v>20.523</v>
      </c>
      <c r="E17" s="7">
        <v>30</v>
      </c>
      <c r="F17" s="6">
        <v>0.7</v>
      </c>
      <c r="G17" s="6">
        <v>13</v>
      </c>
      <c r="H17" s="6">
        <f>SUM(D17/G17)</f>
        <v>1.5786923076923076</v>
      </c>
      <c r="I17" s="11" t="s">
        <v>55</v>
      </c>
      <c r="J17" s="7">
        <f>SUM(F17*H17)</f>
        <v>1.1050846153846152</v>
      </c>
      <c r="L17" s="6" t="s">
        <v>50</v>
      </c>
    </row>
    <row r="18" spans="1:12" ht="47.25" customHeight="1" x14ac:dyDescent="0.25">
      <c r="A18" s="7" t="s">
        <v>45</v>
      </c>
      <c r="C18" s="6" t="s">
        <v>46</v>
      </c>
      <c r="D18" s="6">
        <v>8.4350000000000005</v>
      </c>
      <c r="E18" s="7">
        <v>1</v>
      </c>
      <c r="F18" s="6">
        <v>0.4</v>
      </c>
      <c r="G18" s="6">
        <v>12</v>
      </c>
      <c r="H18" s="6">
        <f t="shared" ref="H18:H20" si="4">SUM(D18/G18)</f>
        <v>0.70291666666666675</v>
      </c>
      <c r="I18" s="11" t="s">
        <v>56</v>
      </c>
      <c r="J18" s="7">
        <f t="shared" ref="J18:J20" si="5">SUM(F18*H18)</f>
        <v>0.28116666666666673</v>
      </c>
      <c r="L18" s="6" t="s">
        <v>57</v>
      </c>
    </row>
    <row r="19" spans="1:12" ht="47.25" customHeight="1" x14ac:dyDescent="0.25">
      <c r="C19" s="6" t="s">
        <v>48</v>
      </c>
      <c r="D19" s="6">
        <v>11.118</v>
      </c>
      <c r="E19" s="7">
        <v>1</v>
      </c>
      <c r="F19" s="6">
        <v>0.4</v>
      </c>
      <c r="G19" s="6">
        <v>28</v>
      </c>
      <c r="H19" s="6">
        <f t="shared" si="4"/>
        <v>0.39707142857142858</v>
      </c>
      <c r="I19" s="11" t="s">
        <v>54</v>
      </c>
      <c r="J19" s="7">
        <f t="shared" si="5"/>
        <v>0.15882857142857143</v>
      </c>
      <c r="L19" s="6" t="s">
        <v>57</v>
      </c>
    </row>
    <row r="20" spans="1:12" ht="47.25" customHeight="1" x14ac:dyDescent="0.25">
      <c r="C20" s="6" t="s">
        <v>49</v>
      </c>
      <c r="D20" s="6">
        <v>8.11</v>
      </c>
      <c r="E20" s="7">
        <v>1.5</v>
      </c>
      <c r="F20" s="6">
        <v>0.1</v>
      </c>
      <c r="G20" s="6">
        <v>12</v>
      </c>
      <c r="H20" s="6">
        <f t="shared" si="4"/>
        <v>0.67583333333333329</v>
      </c>
      <c r="I20" s="11" t="s">
        <v>56</v>
      </c>
      <c r="J20" s="7">
        <f t="shared" si="5"/>
        <v>6.7583333333333329E-2</v>
      </c>
      <c r="L20" s="6" t="s">
        <v>58</v>
      </c>
    </row>
    <row r="21" spans="1:12" ht="47.25" customHeight="1" x14ac:dyDescent="0.25">
      <c r="C21" s="6" t="s">
        <v>63</v>
      </c>
      <c r="D21" s="6"/>
      <c r="G21" s="6"/>
      <c r="H21" s="6"/>
      <c r="I21" s="6"/>
      <c r="J21" s="6"/>
      <c r="K21" s="6"/>
      <c r="L21" s="6"/>
    </row>
    <row r="22" spans="1:12" ht="47.25" customHeight="1" x14ac:dyDescent="0.25">
      <c r="C22" s="6" t="s">
        <v>21</v>
      </c>
      <c r="D22" s="6">
        <v>683</v>
      </c>
      <c r="E22" s="7" t="s">
        <v>23</v>
      </c>
      <c r="G22" s="6">
        <v>1648</v>
      </c>
      <c r="H22" s="6">
        <f>SUM(D22/G22)</f>
        <v>0.41444174757281554</v>
      </c>
      <c r="I22" s="6" t="s">
        <v>42</v>
      </c>
      <c r="J22" s="6"/>
      <c r="K22" s="6"/>
      <c r="L22" s="6"/>
    </row>
    <row r="23" spans="1:12" ht="47.25" customHeight="1" x14ac:dyDescent="0.25">
      <c r="C23" s="6" t="s">
        <v>69</v>
      </c>
      <c r="D23" s="6">
        <v>11</v>
      </c>
      <c r="E23" s="7">
        <v>1</v>
      </c>
      <c r="G23" s="6">
        <v>29</v>
      </c>
      <c r="H23" s="6">
        <f>SUM(D23/G23)</f>
        <v>0.37931034482758619</v>
      </c>
      <c r="I23" s="10">
        <v>1.2159722222222222</v>
      </c>
      <c r="J23" s="6"/>
      <c r="K23" s="6"/>
      <c r="L23" s="6"/>
    </row>
    <row r="24" spans="1:12" ht="47.25" customHeight="1" x14ac:dyDescent="0.25">
      <c r="C24" s="6" t="s">
        <v>70</v>
      </c>
      <c r="D24" s="6">
        <v>11</v>
      </c>
      <c r="E24" s="7">
        <v>1</v>
      </c>
      <c r="G24" s="6">
        <v>60</v>
      </c>
      <c r="H24" s="6">
        <f>SUM(D24/G24)</f>
        <v>0.18333333333333332</v>
      </c>
      <c r="I24" s="10">
        <v>1.2993055555555555</v>
      </c>
      <c r="J24" s="6"/>
      <c r="K24" s="6"/>
      <c r="L24" s="6"/>
    </row>
    <row r="25" spans="1:12" ht="47.25" customHeight="1" x14ac:dyDescent="0.25">
      <c r="C25" s="6" t="s">
        <v>22</v>
      </c>
      <c r="D25" s="6">
        <v>963</v>
      </c>
      <c r="G25" s="6">
        <v>4</v>
      </c>
      <c r="H25" s="6">
        <f t="shared" si="2"/>
        <v>240.75</v>
      </c>
      <c r="I25" s="6"/>
      <c r="J25" s="6"/>
      <c r="K25" s="6"/>
      <c r="L25" s="6"/>
    </row>
    <row r="26" spans="1:12" ht="47.25" customHeight="1" x14ac:dyDescent="0.25">
      <c r="C26" s="6"/>
      <c r="D26" s="6"/>
      <c r="G26" s="6"/>
      <c r="H26" s="6"/>
      <c r="I26" s="6"/>
      <c r="J26" s="6"/>
      <c r="K26" s="6"/>
      <c r="L26" s="6"/>
    </row>
    <row r="27" spans="1:12" x14ac:dyDescent="0.25">
      <c r="C27" s="6"/>
      <c r="D27" s="6"/>
      <c r="G27" s="6"/>
      <c r="H27" s="6"/>
      <c r="I27" s="6"/>
      <c r="J27" s="6"/>
      <c r="K27" s="6"/>
      <c r="L27" s="6"/>
    </row>
    <row r="28" spans="1:12" ht="63" x14ac:dyDescent="0.25">
      <c r="C28" s="6"/>
      <c r="D28" s="6"/>
      <c r="G28" s="6" t="s">
        <v>24</v>
      </c>
      <c r="H28" s="6">
        <f>MEDIAN(H11:H14)</f>
        <v>6.1893987955134525E-2</v>
      </c>
      <c r="I28" s="6"/>
      <c r="J28" s="9" t="s">
        <v>27</v>
      </c>
      <c r="K28" s="9"/>
      <c r="L28" s="9"/>
    </row>
    <row r="29" spans="1:12" x14ac:dyDescent="0.25">
      <c r="C29" s="6"/>
      <c r="D29" s="6"/>
      <c r="G29" s="6"/>
      <c r="H29" s="6"/>
      <c r="I29" s="6"/>
      <c r="J29" s="6"/>
      <c r="K29" s="6"/>
      <c r="L29" s="6"/>
    </row>
    <row r="30" spans="1:12" x14ac:dyDescent="0.25">
      <c r="C30" s="6"/>
      <c r="D30" s="6"/>
      <c r="G30" s="6"/>
      <c r="H30" s="6"/>
      <c r="I30" s="6"/>
      <c r="J30" s="6"/>
      <c r="K30" s="6"/>
      <c r="L30" s="6"/>
    </row>
    <row r="31" spans="1:12" x14ac:dyDescent="0.25">
      <c r="C31" s="6"/>
      <c r="D31" s="6"/>
      <c r="F31" s="7" t="s">
        <v>26</v>
      </c>
      <c r="G31" s="6" t="s">
        <v>25</v>
      </c>
      <c r="H31" s="6">
        <f>GEOMEAN(H11:H14)</f>
        <v>7.2815531174073966E-2</v>
      </c>
      <c r="I31" s="6"/>
      <c r="J31" s="6"/>
      <c r="K31" s="6"/>
      <c r="L31" s="6"/>
    </row>
    <row r="32" spans="1:12" x14ac:dyDescent="0.25">
      <c r="C32" s="6"/>
      <c r="D32" s="6"/>
      <c r="G32" s="6"/>
      <c r="H32" s="6"/>
      <c r="I32" s="6"/>
      <c r="J32" s="6"/>
      <c r="K32" s="6"/>
      <c r="L32" s="6"/>
    </row>
    <row r="33" spans="3:12" x14ac:dyDescent="0.25">
      <c r="C33" s="6"/>
      <c r="D33" s="6"/>
      <c r="G33" s="6"/>
      <c r="H33" s="6"/>
      <c r="I33" s="6"/>
      <c r="J33" s="6"/>
      <c r="K33" s="6"/>
      <c r="L33" s="6"/>
    </row>
    <row r="34" spans="3:12" x14ac:dyDescent="0.25">
      <c r="C34" s="6"/>
      <c r="D34" s="6" t="s">
        <v>29</v>
      </c>
      <c r="G34" s="6" t="s">
        <v>30</v>
      </c>
      <c r="H34" s="6">
        <f>SUM(H5-H14)</f>
        <v>1.3655695616490244</v>
      </c>
      <c r="I34" s="6"/>
      <c r="J34" s="6"/>
      <c r="K34" s="6"/>
      <c r="L34" s="6"/>
    </row>
    <row r="35" spans="3:12" x14ac:dyDescent="0.25">
      <c r="C35" s="6"/>
      <c r="D35" s="6"/>
      <c r="G35" s="6"/>
      <c r="H35" s="6"/>
      <c r="I35" s="6"/>
      <c r="J35" s="6"/>
      <c r="K35" s="6"/>
      <c r="L35" s="6"/>
    </row>
    <row r="36" spans="3:12" x14ac:dyDescent="0.25">
      <c r="C36" s="6"/>
      <c r="D36" s="6"/>
      <c r="G36" s="6"/>
      <c r="H36" s="6"/>
      <c r="I36" s="6"/>
      <c r="J36" s="6"/>
      <c r="K36" s="6"/>
      <c r="L36" s="6"/>
    </row>
  </sheetData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Rating_Outcome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2015-08-14T17:56:18Z</dcterms:created>
  <dcterms:modified xsi:type="dcterms:W3CDTF">2015-12-11T20:46:54Z</dcterms:modified>
</cp:coreProperties>
</file>